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</sheets>
  <externalReferences>
    <externalReference r:id="rId4"/>
  </externalReferences>
  <definedNames>
    <definedName name="_xlnm.Print_Titles" localSheetId="0">'табл 1'!$A:$B</definedName>
  </definedNames>
  <calcPr fullCalcOnLoad="1"/>
</workbook>
</file>

<file path=xl/sharedStrings.xml><?xml version="1.0" encoding="utf-8"?>
<sst xmlns="http://schemas.openxmlformats.org/spreadsheetml/2006/main" count="50" uniqueCount="21">
  <si>
    <t>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</si>
  <si>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</si>
  <si>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</si>
  <si>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</si>
  <si>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</si>
  <si>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</si>
  <si>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</si>
  <si>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</si>
  <si>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</si>
  <si>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</si>
  <si>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</si>
  <si>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</si>
  <si>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</si>
  <si>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</si>
  <si>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</si>
  <si>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</si>
  <si>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</si>
  <si>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Дина-міка</t>
  </si>
  <si>
    <t>Таблиця 1 (продовження)</t>
  </si>
  <si>
    <t>І півріччя 2012</t>
  </si>
  <si>
    <t>І півріччя 2013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</si>
</sst>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0" fontId="7" fillId="22" borderId="10" xfId="0" applyFont="1" applyFill="1" applyBorder="1" applyAlignment="1" applyProtection="1">
      <alignment horizontal="center" vertical="top" wrapText="1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22" borderId="10" xfId="0" applyFont="1" applyFill="1" applyBorder="1" applyAlignment="1" applyProtection="1">
      <alignment horizontal="center" vertical="top" wrapText="1"/>
      <protection hidden="1"/>
    </xf>
    <xf numFmtId="2" fontId="1" fillId="22" borderId="10" xfId="0" applyNumberFormat="1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1" fontId="1" fillId="25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center" textRotation="90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7" fillId="24" borderId="10" xfId="0" applyFont="1" applyFill="1" applyBorder="1" applyAlignment="1" applyProtection="1">
      <alignment horizontal="center" vertical="top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8" fillId="22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1" fontId="1" fillId="0" borderId="12" xfId="0" applyNumberFormat="1" applyFont="1" applyBorder="1" applyAlignment="1" applyProtection="1">
      <alignment/>
      <protection hidden="1"/>
    </xf>
    <xf numFmtId="0" fontId="6" fillId="24" borderId="13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 applyProtection="1">
      <alignment/>
      <protection hidden="1"/>
    </xf>
    <xf numFmtId="0" fontId="26" fillId="0" borderId="10" xfId="0" applyFont="1" applyBorder="1" applyAlignment="1">
      <alignment horizontal="right"/>
    </xf>
    <xf numFmtId="0" fontId="1" fillId="0" borderId="10" xfId="0" applyNumberFormat="1" applyFont="1" applyFill="1" applyBorder="1" applyAlignment="1" applyProtection="1">
      <alignment/>
      <protection/>
    </xf>
    <xf numFmtId="1" fontId="1" fillId="25" borderId="10" xfId="0" applyNumberFormat="1" applyFont="1" applyFill="1" applyBorder="1" applyAlignment="1" applyProtection="1">
      <alignment/>
      <protection hidden="1"/>
    </xf>
    <xf numFmtId="1" fontId="1" fillId="0" borderId="13" xfId="0" applyNumberFormat="1" applyFont="1" applyBorder="1" applyAlignment="1" applyProtection="1">
      <alignment/>
      <protection hidden="1"/>
    </xf>
    <xf numFmtId="1" fontId="1" fillId="0" borderId="14" xfId="0" applyNumberFormat="1" applyFont="1" applyBorder="1" applyAlignment="1" applyProtection="1">
      <alignment/>
      <protection hidden="1"/>
    </xf>
    <xf numFmtId="0" fontId="25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6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>
      <alignment horizontal="right"/>
    </xf>
    <xf numFmtId="0" fontId="6" fillId="24" borderId="15" xfId="0" applyFont="1" applyFill="1" applyBorder="1" applyAlignment="1" applyProtection="1">
      <alignment horizontal="center" vertical="top" wrapText="1"/>
      <protection hidden="1"/>
    </xf>
    <xf numFmtId="1" fontId="1" fillId="0" borderId="15" xfId="0" applyNumberFormat="1" applyFont="1" applyBorder="1" applyAlignment="1" applyProtection="1">
      <alignment/>
      <protection hidden="1"/>
    </xf>
    <xf numFmtId="1" fontId="1" fillId="0" borderId="16" xfId="0" applyNumberFormat="1" applyFont="1" applyBorder="1" applyAlignment="1" applyProtection="1">
      <alignment/>
      <protection hidden="1"/>
    </xf>
    <xf numFmtId="1" fontId="1" fillId="0" borderId="15" xfId="0" applyNumberFormat="1" applyFont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26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_XLS\Info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_SUD"/>
      <sheetName val="Лист2"/>
      <sheetName val="Лист3"/>
    </sheetNames>
    <sheetDataSet>
      <sheetData sheetId="0">
        <row r="5">
          <cell r="B5" t="str">
            <v>Бориславський міський</v>
          </cell>
        </row>
        <row r="6">
          <cell r="B6" t="str">
            <v>Бродівський районний</v>
          </cell>
        </row>
        <row r="7">
          <cell r="B7" t="str">
            <v>Буський районний</v>
          </cell>
        </row>
        <row r="8">
          <cell r="B8" t="str">
            <v>Галицький районний м.Львова</v>
          </cell>
        </row>
        <row r="9">
          <cell r="B9" t="str">
            <v>Городоцький районний</v>
          </cell>
        </row>
        <row r="10">
          <cell r="B10" t="str">
            <v>Дрогобицький міськрайонний</v>
          </cell>
        </row>
        <row r="11">
          <cell r="B11" t="str">
            <v>Жидачівський районний</v>
          </cell>
        </row>
        <row r="12">
          <cell r="B12" t="str">
            <v>Жовківський районний</v>
          </cell>
        </row>
        <row r="13">
          <cell r="B13" t="str">
            <v>Залізничний районний м.Львова</v>
          </cell>
        </row>
        <row r="14">
          <cell r="B14" t="str">
            <v>Золочівський районний</v>
          </cell>
        </row>
        <row r="15">
          <cell r="B15" t="str">
            <v>Кам"янка-Бузький районний</v>
          </cell>
        </row>
        <row r="16">
          <cell r="B16" t="str">
            <v>Личаківський районний м.Львова</v>
          </cell>
        </row>
        <row r="17">
          <cell r="B17" t="str">
            <v>Миколаївський районний</v>
          </cell>
        </row>
        <row r="18">
          <cell r="B18" t="str">
            <v>Мостиський районний</v>
          </cell>
        </row>
        <row r="19">
          <cell r="B19" t="str">
            <v>Перемишлянський районний</v>
          </cell>
        </row>
        <row r="20">
          <cell r="B20" t="str">
            <v>Пустомитівський районний</v>
          </cell>
        </row>
        <row r="21">
          <cell r="B21" t="str">
            <v>Радехівський районний</v>
          </cell>
        </row>
        <row r="22">
          <cell r="B22" t="str">
            <v>Самбірський міськрайонний</v>
          </cell>
        </row>
        <row r="23">
          <cell r="B23" t="str">
            <v>Сихівський районний м.Львова</v>
          </cell>
        </row>
        <row r="24">
          <cell r="B24" t="str">
            <v>Сколівський районний</v>
          </cell>
        </row>
        <row r="25">
          <cell r="B25" t="str">
            <v>Сокальський районний</v>
          </cell>
        </row>
        <row r="26">
          <cell r="B26" t="str">
            <v>Старосамбірський районний</v>
          </cell>
        </row>
        <row r="27">
          <cell r="B27" t="str">
            <v>Стрийський міськрайонний</v>
          </cell>
        </row>
        <row r="28">
          <cell r="B28" t="str">
            <v>Трускавецький міський</v>
          </cell>
        </row>
        <row r="29">
          <cell r="B29" t="str">
            <v>Турківський районний</v>
          </cell>
        </row>
        <row r="30">
          <cell r="B30" t="str">
            <v>Франківський районний м.Львова</v>
          </cell>
        </row>
        <row r="31">
          <cell r="B31" t="str">
            <v>Червоноградський міський</v>
          </cell>
        </row>
        <row r="32">
          <cell r="B32" t="str">
            <v>Шевченківський районний м.Львова</v>
          </cell>
        </row>
        <row r="33">
          <cell r="B33" t="str">
            <v>Яворівський районний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85" zoomScaleNormal="8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37" sqref="AA37"/>
    </sheetView>
  </sheetViews>
  <sheetFormatPr defaultColWidth="9.00390625" defaultRowHeight="15.75"/>
  <cols>
    <col min="1" max="1" width="3.875" style="1" customWidth="1"/>
    <col min="2" max="2" width="26.25390625" style="1" customWidth="1"/>
    <col min="3" max="3" width="8.75390625" style="1" customWidth="1"/>
    <col min="4" max="4" width="8.25390625" style="1" customWidth="1"/>
    <col min="5" max="5" width="7.375" style="1" customWidth="1"/>
    <col min="6" max="6" width="8.125" style="1" customWidth="1"/>
    <col min="7" max="7" width="8.00390625" style="1" customWidth="1"/>
    <col min="8" max="8" width="8.125" style="1" customWidth="1"/>
    <col min="9" max="9" width="8.25390625" style="1" customWidth="1"/>
    <col min="10" max="10" width="8.75390625" style="1" customWidth="1"/>
    <col min="11" max="12" width="8.50390625" style="1" customWidth="1"/>
    <col min="13" max="13" width="8.375" style="1" customWidth="1"/>
    <col min="14" max="14" width="9.00390625" style="1" customWidth="1"/>
    <col min="15" max="15" width="9.75390625" style="1" customWidth="1"/>
    <col min="16" max="16" width="8.875" style="1" customWidth="1"/>
    <col min="17" max="17" width="7.875" style="1" customWidth="1"/>
    <col min="18" max="18" width="8.125" style="1" customWidth="1"/>
    <col min="19" max="19" width="8.25390625" style="1" customWidth="1"/>
    <col min="20" max="20" width="8.125" style="1" customWidth="1"/>
    <col min="21" max="21" width="8.50390625" style="1" customWidth="1"/>
    <col min="22" max="22" width="8.875" style="1" customWidth="1"/>
    <col min="23" max="23" width="7.375" style="1" customWidth="1"/>
    <col min="24" max="24" width="7.00390625" style="1" customWidth="1"/>
    <col min="25" max="25" width="8.375" style="1" customWidth="1"/>
    <col min="26" max="26" width="8.25390625" style="1" customWidth="1"/>
    <col min="27" max="27" width="8.50390625" style="1" customWidth="1"/>
    <col min="28" max="28" width="9.00390625" style="2" customWidth="1"/>
    <col min="29" max="16384" width="9.00390625" style="1" customWidth="1"/>
  </cols>
  <sheetData>
    <row r="1" spans="14:26" ht="12.75">
      <c r="N1" s="1" t="s">
        <v>16</v>
      </c>
      <c r="Z1" s="15" t="s">
        <v>18</v>
      </c>
    </row>
    <row r="2" spans="2:27" ht="18.75">
      <c r="B2" s="3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4" spans="1:27" ht="75.75" customHeight="1">
      <c r="A4" s="19" t="s">
        <v>1</v>
      </c>
      <c r="B4" s="20" t="s">
        <v>2</v>
      </c>
      <c r="C4" s="18" t="s">
        <v>3</v>
      </c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 t="s">
        <v>7</v>
      </c>
      <c r="T4" s="18"/>
      <c r="U4" s="18" t="s">
        <v>8</v>
      </c>
      <c r="V4" s="18"/>
      <c r="W4" s="18" t="s">
        <v>9</v>
      </c>
      <c r="X4" s="18"/>
      <c r="Y4" s="21" t="s">
        <v>10</v>
      </c>
      <c r="Z4" s="21"/>
      <c r="AA4" s="8" t="s">
        <v>17</v>
      </c>
    </row>
    <row r="5" spans="1:27" ht="12.75" customHeight="1">
      <c r="A5" s="19"/>
      <c r="B5" s="20"/>
      <c r="C5" s="18" t="s">
        <v>19</v>
      </c>
      <c r="D5" s="18"/>
      <c r="E5" s="18" t="s">
        <v>20</v>
      </c>
      <c r="F5" s="18"/>
      <c r="G5" s="18" t="s">
        <v>19</v>
      </c>
      <c r="H5" s="18"/>
      <c r="I5" s="18" t="s">
        <v>20</v>
      </c>
      <c r="J5" s="18"/>
      <c r="K5" s="18" t="s">
        <v>19</v>
      </c>
      <c r="L5" s="18"/>
      <c r="M5" s="18" t="s">
        <v>20</v>
      </c>
      <c r="N5" s="18"/>
      <c r="O5" s="18" t="s">
        <v>19</v>
      </c>
      <c r="P5" s="18"/>
      <c r="Q5" s="18" t="s">
        <v>20</v>
      </c>
      <c r="R5" s="18"/>
      <c r="S5" s="22" t="s">
        <v>19</v>
      </c>
      <c r="T5" s="22" t="s">
        <v>20</v>
      </c>
      <c r="U5" s="22" t="s">
        <v>19</v>
      </c>
      <c r="V5" s="22" t="s">
        <v>20</v>
      </c>
      <c r="W5" s="22" t="s">
        <v>19</v>
      </c>
      <c r="X5" s="22" t="s">
        <v>20</v>
      </c>
      <c r="Y5" s="22" t="s">
        <v>19</v>
      </c>
      <c r="Z5" s="22" t="s">
        <v>20</v>
      </c>
      <c r="AA5" s="23" t="s">
        <v>11</v>
      </c>
    </row>
    <row r="6" spans="1:27" ht="39.75" customHeight="1">
      <c r="A6" s="19"/>
      <c r="B6" s="20"/>
      <c r="C6" s="9" t="s">
        <v>12</v>
      </c>
      <c r="D6" s="9" t="s">
        <v>13</v>
      </c>
      <c r="E6" s="9" t="s">
        <v>12</v>
      </c>
      <c r="F6" s="9" t="s">
        <v>13</v>
      </c>
      <c r="G6" s="9" t="s">
        <v>12</v>
      </c>
      <c r="H6" s="9" t="s">
        <v>13</v>
      </c>
      <c r="I6" s="9" t="s">
        <v>12</v>
      </c>
      <c r="J6" s="9" t="s">
        <v>13</v>
      </c>
      <c r="K6" s="9" t="s">
        <v>12</v>
      </c>
      <c r="L6" s="9" t="s">
        <v>13</v>
      </c>
      <c r="M6" s="9" t="s">
        <v>12</v>
      </c>
      <c r="N6" s="9" t="s">
        <v>13</v>
      </c>
      <c r="O6" s="9" t="s">
        <v>12</v>
      </c>
      <c r="P6" s="9" t="s">
        <v>13</v>
      </c>
      <c r="Q6" s="9" t="s">
        <v>12</v>
      </c>
      <c r="R6" s="9" t="s">
        <v>13</v>
      </c>
      <c r="S6" s="22"/>
      <c r="T6" s="22"/>
      <c r="U6" s="22"/>
      <c r="V6" s="22"/>
      <c r="W6" s="22"/>
      <c r="X6" s="22"/>
      <c r="Y6" s="22"/>
      <c r="Z6" s="22"/>
      <c r="AA6" s="23"/>
    </row>
    <row r="7" spans="1:27" ht="13.5" thickBot="1">
      <c r="A7" s="4" t="s">
        <v>14</v>
      </c>
      <c r="B7" s="4" t="s">
        <v>15</v>
      </c>
      <c r="C7" s="4">
        <v>1</v>
      </c>
      <c r="D7" s="4">
        <v>2</v>
      </c>
      <c r="E7" s="26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10">
        <v>13</v>
      </c>
      <c r="P7" s="10">
        <v>14</v>
      </c>
      <c r="Q7" s="44">
        <v>15</v>
      </c>
      <c r="R7" s="10">
        <v>16</v>
      </c>
      <c r="S7" s="46">
        <v>17</v>
      </c>
      <c r="T7" s="4">
        <v>18</v>
      </c>
      <c r="U7" s="4">
        <v>19</v>
      </c>
      <c r="V7" s="4">
        <v>20</v>
      </c>
      <c r="W7" s="10">
        <v>21</v>
      </c>
      <c r="X7" s="4">
        <v>22</v>
      </c>
      <c r="Y7" s="4">
        <v>23</v>
      </c>
      <c r="Z7" s="4">
        <v>24</v>
      </c>
      <c r="AA7" s="11">
        <v>25</v>
      </c>
    </row>
    <row r="8" spans="1:28" ht="12.75">
      <c r="A8" s="6">
        <v>1</v>
      </c>
      <c r="B8" s="16" t="str">
        <f>REPT('[1]M_SUD'!$B$5,1)</f>
        <v>Бориславський міський</v>
      </c>
      <c r="C8" s="7">
        <v>129</v>
      </c>
      <c r="D8" s="25">
        <v>55</v>
      </c>
      <c r="E8" s="27">
        <v>182</v>
      </c>
      <c r="F8" s="28">
        <v>56</v>
      </c>
      <c r="G8" s="7">
        <v>30</v>
      </c>
      <c r="H8" s="7">
        <v>29</v>
      </c>
      <c r="I8" s="29">
        <v>31</v>
      </c>
      <c r="J8" s="30">
        <v>20</v>
      </c>
      <c r="K8" s="7">
        <v>517</v>
      </c>
      <c r="L8" s="7">
        <v>391</v>
      </c>
      <c r="M8" s="29">
        <v>420</v>
      </c>
      <c r="N8" s="31">
        <v>315</v>
      </c>
      <c r="O8" s="7">
        <v>372</v>
      </c>
      <c r="P8" s="7">
        <v>371</v>
      </c>
      <c r="Q8" s="28">
        <v>257</v>
      </c>
      <c r="R8" s="33">
        <v>257</v>
      </c>
      <c r="S8" s="47">
        <v>84</v>
      </c>
      <c r="T8" s="30">
        <v>0</v>
      </c>
      <c r="U8" s="7">
        <v>1</v>
      </c>
      <c r="V8" s="30">
        <v>0</v>
      </c>
      <c r="W8" s="7">
        <v>0</v>
      </c>
      <c r="X8" s="7">
        <v>0</v>
      </c>
      <c r="Y8" s="7">
        <f>C8+G8+K8+O8+S8+U8+W8</f>
        <v>1133</v>
      </c>
      <c r="Z8" s="7">
        <f>E8+I8+M8+Q8+T8+V8+X8</f>
        <v>890</v>
      </c>
      <c r="AA8" s="12">
        <f>(Z8/Y8*100)-100</f>
        <v>-21.447484554280678</v>
      </c>
      <c r="AB8" s="5">
        <f>SUM(Z8-Y8)</f>
        <v>-243</v>
      </c>
    </row>
    <row r="9" spans="1:28" ht="12.75">
      <c r="A9" s="6">
        <v>2</v>
      </c>
      <c r="B9" s="17" t="str">
        <f>REPT('[1]M_SUD'!$B$6,1)</f>
        <v>Бродівський районний</v>
      </c>
      <c r="C9" s="7">
        <v>218</v>
      </c>
      <c r="D9" s="25">
        <v>93</v>
      </c>
      <c r="E9" s="27">
        <v>304</v>
      </c>
      <c r="F9" s="28">
        <v>106</v>
      </c>
      <c r="G9" s="7">
        <v>89</v>
      </c>
      <c r="H9" s="7">
        <v>282</v>
      </c>
      <c r="I9" s="29">
        <v>47</v>
      </c>
      <c r="J9" s="30">
        <v>36</v>
      </c>
      <c r="K9" s="7">
        <v>578</v>
      </c>
      <c r="L9" s="7">
        <v>293</v>
      </c>
      <c r="M9" s="29">
        <v>463</v>
      </c>
      <c r="N9" s="31">
        <v>397</v>
      </c>
      <c r="O9" s="7">
        <v>334</v>
      </c>
      <c r="P9" s="7">
        <v>326</v>
      </c>
      <c r="Q9" s="28">
        <v>339</v>
      </c>
      <c r="R9" s="33">
        <v>337</v>
      </c>
      <c r="S9" s="47">
        <v>159</v>
      </c>
      <c r="T9" s="30">
        <v>0</v>
      </c>
      <c r="U9" s="7">
        <v>0</v>
      </c>
      <c r="V9" s="30">
        <v>0</v>
      </c>
      <c r="W9" s="7">
        <v>0</v>
      </c>
      <c r="X9" s="7">
        <v>0</v>
      </c>
      <c r="Y9" s="7">
        <f aca="true" t="shared" si="0" ref="Y9:Y37">C9+G9+K9+O9+S9+U9+W9</f>
        <v>1378</v>
      </c>
      <c r="Z9" s="7">
        <f aca="true" t="shared" si="1" ref="Z9:Z37">E9+I9+M9+Q9+T9+V9+X9</f>
        <v>1153</v>
      </c>
      <c r="AA9" s="12">
        <f aca="true" t="shared" si="2" ref="AA9:AA37">(Z9/Y9*100)-100</f>
        <v>-16.328011611030476</v>
      </c>
      <c r="AB9" s="5">
        <f aca="true" t="shared" si="3" ref="AB9:AB37">SUM(Z9-Y9)</f>
        <v>-225</v>
      </c>
    </row>
    <row r="10" spans="1:28" ht="12.75">
      <c r="A10" s="6">
        <v>3</v>
      </c>
      <c r="B10" s="17" t="str">
        <f>REPT('[1]M_SUD'!$B$7,1)</f>
        <v>Буський районний</v>
      </c>
      <c r="C10" s="7">
        <v>173</v>
      </c>
      <c r="D10" s="25">
        <v>78</v>
      </c>
      <c r="E10" s="27">
        <v>276</v>
      </c>
      <c r="F10" s="28">
        <v>67</v>
      </c>
      <c r="G10" s="7">
        <v>29</v>
      </c>
      <c r="H10" s="7">
        <v>285</v>
      </c>
      <c r="I10" s="29">
        <v>37</v>
      </c>
      <c r="J10" s="30">
        <v>54</v>
      </c>
      <c r="K10" s="7">
        <v>328</v>
      </c>
      <c r="L10" s="7">
        <v>277</v>
      </c>
      <c r="M10" s="29">
        <v>375</v>
      </c>
      <c r="N10" s="31">
        <v>361</v>
      </c>
      <c r="O10" s="7">
        <v>399</v>
      </c>
      <c r="P10" s="7">
        <v>392</v>
      </c>
      <c r="Q10" s="28">
        <v>386</v>
      </c>
      <c r="R10" s="33">
        <v>381</v>
      </c>
      <c r="S10" s="47">
        <v>6</v>
      </c>
      <c r="T10" s="30">
        <v>0</v>
      </c>
      <c r="U10" s="7">
        <v>1</v>
      </c>
      <c r="V10" s="30">
        <v>2</v>
      </c>
      <c r="W10" s="7">
        <v>0</v>
      </c>
      <c r="X10" s="7">
        <v>0</v>
      </c>
      <c r="Y10" s="7">
        <f t="shared" si="0"/>
        <v>936</v>
      </c>
      <c r="Z10" s="7">
        <f t="shared" si="1"/>
        <v>1076</v>
      </c>
      <c r="AA10" s="12">
        <f t="shared" si="2"/>
        <v>14.957264957264954</v>
      </c>
      <c r="AB10" s="5">
        <f t="shared" si="3"/>
        <v>140</v>
      </c>
    </row>
    <row r="11" spans="1:28" ht="12.75">
      <c r="A11" s="6">
        <v>4</v>
      </c>
      <c r="B11" s="17" t="str">
        <f>REPT('[1]M_SUD'!$B$8,1)</f>
        <v>Галицький районний м.Львова</v>
      </c>
      <c r="C11" s="7">
        <v>1213</v>
      </c>
      <c r="D11" s="25">
        <v>152</v>
      </c>
      <c r="E11" s="27">
        <v>3202</v>
      </c>
      <c r="F11" s="28">
        <v>212</v>
      </c>
      <c r="G11" s="7">
        <v>120</v>
      </c>
      <c r="H11" s="7">
        <v>139</v>
      </c>
      <c r="I11" s="29">
        <v>233</v>
      </c>
      <c r="J11" s="30">
        <v>145</v>
      </c>
      <c r="K11" s="7">
        <v>1781</v>
      </c>
      <c r="L11" s="7">
        <v>1135</v>
      </c>
      <c r="M11" s="29">
        <v>1886</v>
      </c>
      <c r="N11" s="31">
        <v>1122</v>
      </c>
      <c r="O11" s="7">
        <v>1905</v>
      </c>
      <c r="P11" s="7">
        <v>1900</v>
      </c>
      <c r="Q11" s="28">
        <v>2075</v>
      </c>
      <c r="R11" s="33">
        <v>2027</v>
      </c>
      <c r="S11" s="47">
        <v>37</v>
      </c>
      <c r="T11" s="30">
        <v>3</v>
      </c>
      <c r="U11" s="7">
        <v>12</v>
      </c>
      <c r="V11" s="30">
        <v>4</v>
      </c>
      <c r="W11" s="7">
        <v>0</v>
      </c>
      <c r="X11" s="7">
        <v>0</v>
      </c>
      <c r="Y11" s="7">
        <f t="shared" si="0"/>
        <v>5068</v>
      </c>
      <c r="Z11" s="7">
        <f t="shared" si="1"/>
        <v>7403</v>
      </c>
      <c r="AA11" s="12">
        <f t="shared" si="2"/>
        <v>46.073401736385165</v>
      </c>
      <c r="AB11" s="5">
        <f t="shared" si="3"/>
        <v>2335</v>
      </c>
    </row>
    <row r="12" spans="1:28" ht="12.75">
      <c r="A12" s="6">
        <v>5</v>
      </c>
      <c r="B12" s="17" t="str">
        <f>REPT('[1]M_SUD'!$B$9,1)</f>
        <v>Городоцький районний</v>
      </c>
      <c r="C12" s="7">
        <v>166</v>
      </c>
      <c r="D12" s="25">
        <v>61</v>
      </c>
      <c r="E12" s="27">
        <v>214</v>
      </c>
      <c r="F12" s="28">
        <v>65</v>
      </c>
      <c r="G12" s="7">
        <v>32</v>
      </c>
      <c r="H12" s="7">
        <v>27</v>
      </c>
      <c r="I12" s="29">
        <v>28</v>
      </c>
      <c r="J12" s="30">
        <v>22</v>
      </c>
      <c r="K12" s="7">
        <v>458</v>
      </c>
      <c r="L12" s="7">
        <v>305</v>
      </c>
      <c r="M12" s="29">
        <v>505</v>
      </c>
      <c r="N12" s="31">
        <v>388</v>
      </c>
      <c r="O12" s="7">
        <v>493</v>
      </c>
      <c r="P12" s="7">
        <v>487</v>
      </c>
      <c r="Q12" s="28">
        <v>461</v>
      </c>
      <c r="R12" s="33">
        <v>459</v>
      </c>
      <c r="S12" s="47">
        <v>31</v>
      </c>
      <c r="T12" s="30">
        <v>1</v>
      </c>
      <c r="U12" s="7">
        <v>1</v>
      </c>
      <c r="V12" s="30">
        <v>4</v>
      </c>
      <c r="W12" s="7">
        <v>0</v>
      </c>
      <c r="X12" s="7">
        <v>0</v>
      </c>
      <c r="Y12" s="7">
        <f t="shared" si="0"/>
        <v>1181</v>
      </c>
      <c r="Z12" s="7">
        <f t="shared" si="1"/>
        <v>1213</v>
      </c>
      <c r="AA12" s="12">
        <f t="shared" si="2"/>
        <v>2.7095681625740866</v>
      </c>
      <c r="AB12" s="5">
        <f t="shared" si="3"/>
        <v>32</v>
      </c>
    </row>
    <row r="13" spans="1:28" ht="12.75">
      <c r="A13" s="6">
        <v>6</v>
      </c>
      <c r="B13" s="17" t="str">
        <f>REPT('[1]M_SUD'!$B$10,1)</f>
        <v>Дрогобицький міськрайонний</v>
      </c>
      <c r="C13" s="7">
        <v>892</v>
      </c>
      <c r="D13" s="25">
        <v>225</v>
      </c>
      <c r="E13" s="27">
        <v>1192</v>
      </c>
      <c r="F13" s="28">
        <v>177</v>
      </c>
      <c r="G13" s="7">
        <v>1369</v>
      </c>
      <c r="H13" s="7">
        <v>107</v>
      </c>
      <c r="I13" s="29">
        <v>225</v>
      </c>
      <c r="J13" s="30">
        <v>145</v>
      </c>
      <c r="K13" s="7">
        <v>1768</v>
      </c>
      <c r="L13" s="7">
        <v>1436</v>
      </c>
      <c r="M13" s="29">
        <v>1752</v>
      </c>
      <c r="N13" s="31">
        <v>1364</v>
      </c>
      <c r="O13" s="7">
        <v>1328</v>
      </c>
      <c r="P13" s="7">
        <v>1322</v>
      </c>
      <c r="Q13" s="28">
        <v>1004</v>
      </c>
      <c r="R13" s="33">
        <v>1003</v>
      </c>
      <c r="S13" s="47">
        <v>2</v>
      </c>
      <c r="T13" s="30">
        <v>1</v>
      </c>
      <c r="U13" s="7">
        <v>11</v>
      </c>
      <c r="V13" s="30">
        <v>5</v>
      </c>
      <c r="W13" s="7">
        <v>0</v>
      </c>
      <c r="X13" s="7">
        <v>0</v>
      </c>
      <c r="Y13" s="7">
        <f t="shared" si="0"/>
        <v>5370</v>
      </c>
      <c r="Z13" s="7">
        <f t="shared" si="1"/>
        <v>4179</v>
      </c>
      <c r="AA13" s="12">
        <f t="shared" si="2"/>
        <v>-22.178770949720672</v>
      </c>
      <c r="AB13" s="5">
        <f t="shared" si="3"/>
        <v>-1191</v>
      </c>
    </row>
    <row r="14" spans="1:28" ht="12.75">
      <c r="A14" s="6">
        <v>7</v>
      </c>
      <c r="B14" s="17" t="str">
        <f>REPT('[1]M_SUD'!$B$11,1)</f>
        <v>Жидачівський районний</v>
      </c>
      <c r="C14" s="36">
        <v>350</v>
      </c>
      <c r="D14" s="37">
        <v>94</v>
      </c>
      <c r="E14" s="38">
        <v>327</v>
      </c>
      <c r="F14" s="39">
        <v>76</v>
      </c>
      <c r="G14" s="36">
        <v>58</v>
      </c>
      <c r="H14" s="36">
        <v>43</v>
      </c>
      <c r="I14" s="40">
        <v>49</v>
      </c>
      <c r="J14" s="41">
        <v>28</v>
      </c>
      <c r="K14" s="36">
        <v>620</v>
      </c>
      <c r="L14" s="36">
        <v>482</v>
      </c>
      <c r="M14" s="40">
        <v>507</v>
      </c>
      <c r="N14" s="42">
        <v>420</v>
      </c>
      <c r="O14" s="36">
        <v>321</v>
      </c>
      <c r="P14" s="36">
        <v>321</v>
      </c>
      <c r="Q14" s="28">
        <v>309</v>
      </c>
      <c r="R14" s="33">
        <v>309</v>
      </c>
      <c r="S14" s="48">
        <v>191</v>
      </c>
      <c r="T14" s="41">
        <v>0</v>
      </c>
      <c r="U14" s="36">
        <v>1</v>
      </c>
      <c r="V14" s="41">
        <v>0</v>
      </c>
      <c r="W14" s="36">
        <v>0</v>
      </c>
      <c r="X14" s="36">
        <v>0</v>
      </c>
      <c r="Y14" s="7">
        <f t="shared" si="0"/>
        <v>1541</v>
      </c>
      <c r="Z14" s="7">
        <f t="shared" si="1"/>
        <v>1192</v>
      </c>
      <c r="AA14" s="12">
        <f t="shared" si="2"/>
        <v>-22.647631408176508</v>
      </c>
      <c r="AB14" s="5">
        <f t="shared" si="3"/>
        <v>-349</v>
      </c>
    </row>
    <row r="15" spans="1:28" ht="12.75">
      <c r="A15" s="6">
        <v>8</v>
      </c>
      <c r="B15" s="17" t="str">
        <f>REPT('[1]M_SUD'!$B$12,1)</f>
        <v>Жовківський районний</v>
      </c>
      <c r="C15" s="32">
        <v>347</v>
      </c>
      <c r="D15" s="32">
        <v>116</v>
      </c>
      <c r="E15" s="31">
        <v>358</v>
      </c>
      <c r="F15" s="33">
        <v>101</v>
      </c>
      <c r="G15" s="32">
        <v>59</v>
      </c>
      <c r="H15" s="32">
        <v>52</v>
      </c>
      <c r="I15" s="29">
        <v>51</v>
      </c>
      <c r="J15" s="34">
        <v>39</v>
      </c>
      <c r="K15" s="32">
        <v>716</v>
      </c>
      <c r="L15" s="32">
        <v>533</v>
      </c>
      <c r="M15" s="29">
        <v>679</v>
      </c>
      <c r="N15" s="31">
        <v>574</v>
      </c>
      <c r="O15" s="32">
        <v>968</v>
      </c>
      <c r="P15" s="32">
        <v>966</v>
      </c>
      <c r="Q15" s="45">
        <v>898</v>
      </c>
      <c r="R15" s="33">
        <v>892</v>
      </c>
      <c r="S15" s="49">
        <v>21</v>
      </c>
      <c r="T15" s="34">
        <v>0</v>
      </c>
      <c r="U15" s="32">
        <v>4</v>
      </c>
      <c r="V15" s="34">
        <v>8</v>
      </c>
      <c r="W15" s="32">
        <v>0</v>
      </c>
      <c r="X15" s="32">
        <v>0</v>
      </c>
      <c r="Y15" s="7">
        <f t="shared" si="0"/>
        <v>2115</v>
      </c>
      <c r="Z15" s="7">
        <f t="shared" si="1"/>
        <v>1994</v>
      </c>
      <c r="AA15" s="12">
        <f t="shared" si="2"/>
        <v>-5.72104018912529</v>
      </c>
      <c r="AB15" s="5">
        <f t="shared" si="3"/>
        <v>-121</v>
      </c>
    </row>
    <row r="16" spans="1:28" ht="12.75">
      <c r="A16" s="6">
        <v>9</v>
      </c>
      <c r="B16" s="17" t="str">
        <f>REPT('[1]M_SUD'!$B$13,1)</f>
        <v>Залізничний районний м.Львова</v>
      </c>
      <c r="C16" s="32">
        <v>690</v>
      </c>
      <c r="D16" s="32">
        <v>200</v>
      </c>
      <c r="E16" s="31">
        <v>881</v>
      </c>
      <c r="F16" s="33">
        <v>195</v>
      </c>
      <c r="G16" s="32">
        <v>260</v>
      </c>
      <c r="H16" s="32">
        <v>301</v>
      </c>
      <c r="I16" s="29">
        <v>117</v>
      </c>
      <c r="J16" s="34">
        <v>66</v>
      </c>
      <c r="K16" s="32">
        <v>2979</v>
      </c>
      <c r="L16" s="32">
        <v>2177</v>
      </c>
      <c r="M16" s="29">
        <v>2570</v>
      </c>
      <c r="N16" s="31">
        <v>1713</v>
      </c>
      <c r="O16" s="32">
        <v>1268</v>
      </c>
      <c r="P16" s="32">
        <v>1265</v>
      </c>
      <c r="Q16" s="33">
        <v>1351</v>
      </c>
      <c r="R16" s="33">
        <v>1349</v>
      </c>
      <c r="S16" s="32">
        <v>122</v>
      </c>
      <c r="T16" s="34">
        <v>0</v>
      </c>
      <c r="U16" s="32">
        <v>12</v>
      </c>
      <c r="V16" s="34">
        <v>3</v>
      </c>
      <c r="W16" s="32">
        <v>0</v>
      </c>
      <c r="X16" s="32">
        <v>0</v>
      </c>
      <c r="Y16" s="7">
        <f t="shared" si="0"/>
        <v>5331</v>
      </c>
      <c r="Z16" s="7">
        <f t="shared" si="1"/>
        <v>4922</v>
      </c>
      <c r="AA16" s="12">
        <f t="shared" si="2"/>
        <v>-7.672106546614145</v>
      </c>
      <c r="AB16" s="5">
        <f t="shared" si="3"/>
        <v>-409</v>
      </c>
    </row>
    <row r="17" spans="1:28" ht="12.75">
      <c r="A17" s="6">
        <v>10</v>
      </c>
      <c r="B17" s="17" t="str">
        <f>REPT('[1]M_SUD'!$B$14,1)</f>
        <v>Золочівський районний</v>
      </c>
      <c r="C17" s="32">
        <v>214</v>
      </c>
      <c r="D17" s="32">
        <v>77</v>
      </c>
      <c r="E17" s="31">
        <v>240</v>
      </c>
      <c r="F17" s="33">
        <v>72</v>
      </c>
      <c r="G17" s="32">
        <v>85</v>
      </c>
      <c r="H17" s="32">
        <v>837</v>
      </c>
      <c r="I17" s="29">
        <v>22</v>
      </c>
      <c r="J17" s="34">
        <v>18</v>
      </c>
      <c r="K17" s="32">
        <v>418</v>
      </c>
      <c r="L17" s="32">
        <v>339</v>
      </c>
      <c r="M17" s="29">
        <v>571</v>
      </c>
      <c r="N17" s="31">
        <v>437</v>
      </c>
      <c r="O17" s="32">
        <v>421</v>
      </c>
      <c r="P17" s="32">
        <v>414</v>
      </c>
      <c r="Q17" s="33">
        <v>361</v>
      </c>
      <c r="R17" s="33">
        <v>354</v>
      </c>
      <c r="S17" s="32">
        <v>91</v>
      </c>
      <c r="T17" s="34">
        <v>0</v>
      </c>
      <c r="U17" s="32">
        <v>1</v>
      </c>
      <c r="V17" s="34">
        <v>1</v>
      </c>
      <c r="W17" s="32">
        <v>0</v>
      </c>
      <c r="X17" s="32">
        <v>0</v>
      </c>
      <c r="Y17" s="7">
        <f t="shared" si="0"/>
        <v>1230</v>
      </c>
      <c r="Z17" s="7">
        <f t="shared" si="1"/>
        <v>1195</v>
      </c>
      <c r="AA17" s="12">
        <f t="shared" si="2"/>
        <v>-2.8455284552845512</v>
      </c>
      <c r="AB17" s="5">
        <f t="shared" si="3"/>
        <v>-35</v>
      </c>
    </row>
    <row r="18" spans="1:28" ht="12.75">
      <c r="A18" s="6">
        <v>11</v>
      </c>
      <c r="B18" s="17" t="str">
        <f>REPT('[1]M_SUD'!$B$15,1)</f>
        <v>Кам"янка-Бузький районний</v>
      </c>
      <c r="C18" s="32">
        <v>161</v>
      </c>
      <c r="D18" s="32">
        <v>72</v>
      </c>
      <c r="E18" s="31">
        <v>249</v>
      </c>
      <c r="F18" s="33">
        <v>71</v>
      </c>
      <c r="G18" s="32">
        <v>50</v>
      </c>
      <c r="H18" s="32">
        <v>219</v>
      </c>
      <c r="I18" s="29">
        <v>29</v>
      </c>
      <c r="J18" s="34">
        <v>32</v>
      </c>
      <c r="K18" s="32">
        <v>506</v>
      </c>
      <c r="L18" s="32">
        <v>402</v>
      </c>
      <c r="M18" s="29">
        <v>501</v>
      </c>
      <c r="N18" s="31">
        <v>404</v>
      </c>
      <c r="O18" s="32">
        <v>393</v>
      </c>
      <c r="P18" s="32">
        <v>393</v>
      </c>
      <c r="Q18" s="33">
        <v>510</v>
      </c>
      <c r="R18" s="33">
        <v>510</v>
      </c>
      <c r="S18" s="32">
        <v>9</v>
      </c>
      <c r="T18" s="34">
        <v>0</v>
      </c>
      <c r="U18" s="32">
        <v>23</v>
      </c>
      <c r="V18" s="34">
        <v>1</v>
      </c>
      <c r="W18" s="32">
        <v>0</v>
      </c>
      <c r="X18" s="32">
        <v>0</v>
      </c>
      <c r="Y18" s="7">
        <f t="shared" si="0"/>
        <v>1142</v>
      </c>
      <c r="Z18" s="7">
        <f t="shared" si="1"/>
        <v>1290</v>
      </c>
      <c r="AA18" s="12">
        <f t="shared" si="2"/>
        <v>12.959719789842381</v>
      </c>
      <c r="AB18" s="5">
        <f t="shared" si="3"/>
        <v>148</v>
      </c>
    </row>
    <row r="19" spans="1:28" ht="12.75">
      <c r="A19" s="6">
        <v>12</v>
      </c>
      <c r="B19" s="17" t="str">
        <f>REPT('[1]M_SUD'!$B$16,1)</f>
        <v>Личаківський районний м.Львова</v>
      </c>
      <c r="C19" s="32">
        <v>747</v>
      </c>
      <c r="D19" s="32">
        <v>245</v>
      </c>
      <c r="E19" s="31">
        <v>657</v>
      </c>
      <c r="F19" s="33">
        <v>144</v>
      </c>
      <c r="G19" s="32">
        <v>154</v>
      </c>
      <c r="H19" s="32">
        <v>179</v>
      </c>
      <c r="I19" s="29">
        <v>110</v>
      </c>
      <c r="J19" s="34">
        <v>77</v>
      </c>
      <c r="K19" s="32">
        <v>1635</v>
      </c>
      <c r="L19" s="32">
        <v>1312</v>
      </c>
      <c r="M19" s="43">
        <v>1565</v>
      </c>
      <c r="N19" s="31">
        <v>1160</v>
      </c>
      <c r="O19" s="32">
        <v>996</v>
      </c>
      <c r="P19" s="32">
        <v>996</v>
      </c>
      <c r="Q19" s="33">
        <v>938</v>
      </c>
      <c r="R19" s="33">
        <v>937</v>
      </c>
      <c r="S19" s="32">
        <v>183</v>
      </c>
      <c r="T19" s="34">
        <v>0</v>
      </c>
      <c r="U19" s="32">
        <v>15</v>
      </c>
      <c r="V19" s="34">
        <v>3</v>
      </c>
      <c r="W19" s="32">
        <v>0</v>
      </c>
      <c r="X19" s="32">
        <v>0</v>
      </c>
      <c r="Y19" s="7">
        <f t="shared" si="0"/>
        <v>3730</v>
      </c>
      <c r="Z19" s="7">
        <f t="shared" si="1"/>
        <v>3273</v>
      </c>
      <c r="AA19" s="12">
        <f t="shared" si="2"/>
        <v>-12.252010723860579</v>
      </c>
      <c r="AB19" s="5">
        <f t="shared" si="3"/>
        <v>-457</v>
      </c>
    </row>
    <row r="20" spans="1:28" ht="12.75">
      <c r="A20" s="6">
        <v>13</v>
      </c>
      <c r="B20" s="17" t="str">
        <f>REPT('[1]M_SUD'!$B$17,1)</f>
        <v>Миколаївський районний</v>
      </c>
      <c r="C20" s="32">
        <v>385</v>
      </c>
      <c r="D20" s="32">
        <v>84</v>
      </c>
      <c r="E20" s="31">
        <v>542</v>
      </c>
      <c r="F20" s="33">
        <v>79</v>
      </c>
      <c r="G20" s="32">
        <v>74</v>
      </c>
      <c r="H20" s="32">
        <v>48</v>
      </c>
      <c r="I20" s="29">
        <v>45</v>
      </c>
      <c r="J20" s="34">
        <v>29</v>
      </c>
      <c r="K20" s="32">
        <v>897</v>
      </c>
      <c r="L20" s="32">
        <v>748</v>
      </c>
      <c r="M20" s="29">
        <v>805</v>
      </c>
      <c r="N20" s="31">
        <v>594</v>
      </c>
      <c r="O20" s="32">
        <v>610</v>
      </c>
      <c r="P20" s="32">
        <v>608</v>
      </c>
      <c r="Q20" s="33">
        <v>642</v>
      </c>
      <c r="R20" s="33">
        <v>637</v>
      </c>
      <c r="S20" s="32">
        <v>31</v>
      </c>
      <c r="T20" s="34">
        <v>0</v>
      </c>
      <c r="U20" s="32">
        <v>4</v>
      </c>
      <c r="V20" s="34">
        <v>6</v>
      </c>
      <c r="W20" s="32">
        <v>0</v>
      </c>
      <c r="X20" s="32">
        <v>0</v>
      </c>
      <c r="Y20" s="7">
        <f t="shared" si="0"/>
        <v>2001</v>
      </c>
      <c r="Z20" s="7">
        <f t="shared" si="1"/>
        <v>2040</v>
      </c>
      <c r="AA20" s="12">
        <f t="shared" si="2"/>
        <v>1.9490254872563781</v>
      </c>
      <c r="AB20" s="5">
        <f t="shared" si="3"/>
        <v>39</v>
      </c>
    </row>
    <row r="21" spans="1:28" ht="12.75">
      <c r="A21" s="6">
        <v>14</v>
      </c>
      <c r="B21" s="17" t="str">
        <f>REPT('[1]M_SUD'!$B$18,1)</f>
        <v>Мостиський районний</v>
      </c>
      <c r="C21" s="32">
        <v>130</v>
      </c>
      <c r="D21" s="32">
        <v>79</v>
      </c>
      <c r="E21" s="31">
        <v>252</v>
      </c>
      <c r="F21" s="33">
        <v>68</v>
      </c>
      <c r="G21" s="32">
        <v>13</v>
      </c>
      <c r="H21" s="32">
        <v>11</v>
      </c>
      <c r="I21" s="29">
        <v>37</v>
      </c>
      <c r="J21" s="34">
        <v>28</v>
      </c>
      <c r="K21" s="32">
        <v>271</v>
      </c>
      <c r="L21" s="32">
        <v>201</v>
      </c>
      <c r="M21" s="29">
        <v>330</v>
      </c>
      <c r="N21" s="31">
        <v>257</v>
      </c>
      <c r="O21" s="32">
        <v>393</v>
      </c>
      <c r="P21" s="32">
        <v>388</v>
      </c>
      <c r="Q21" s="33">
        <v>319</v>
      </c>
      <c r="R21" s="33">
        <v>314</v>
      </c>
      <c r="S21" s="32">
        <v>60</v>
      </c>
      <c r="T21" s="34">
        <v>0</v>
      </c>
      <c r="U21" s="32">
        <v>0</v>
      </c>
      <c r="V21" s="34">
        <v>0</v>
      </c>
      <c r="W21" s="32">
        <v>0</v>
      </c>
      <c r="X21" s="32">
        <v>0</v>
      </c>
      <c r="Y21" s="7">
        <f t="shared" si="0"/>
        <v>867</v>
      </c>
      <c r="Z21" s="7">
        <f t="shared" si="1"/>
        <v>938</v>
      </c>
      <c r="AA21" s="12">
        <f t="shared" si="2"/>
        <v>8.18915801614763</v>
      </c>
      <c r="AB21" s="5">
        <f t="shared" si="3"/>
        <v>71</v>
      </c>
    </row>
    <row r="22" spans="1:28" ht="12.75">
      <c r="A22" s="6">
        <v>15</v>
      </c>
      <c r="B22" s="17" t="str">
        <f>REPT('[1]M_SUD'!$B$19,1)</f>
        <v>Перемишлянський районний</v>
      </c>
      <c r="C22" s="32">
        <v>91</v>
      </c>
      <c r="D22" s="32">
        <v>41</v>
      </c>
      <c r="E22" s="31">
        <v>191</v>
      </c>
      <c r="F22" s="33">
        <v>47</v>
      </c>
      <c r="G22" s="32">
        <v>108</v>
      </c>
      <c r="H22" s="32">
        <v>246</v>
      </c>
      <c r="I22" s="29">
        <v>18</v>
      </c>
      <c r="J22" s="34">
        <v>152</v>
      </c>
      <c r="K22" s="32">
        <v>286</v>
      </c>
      <c r="L22" s="32">
        <v>206</v>
      </c>
      <c r="M22" s="29">
        <v>306</v>
      </c>
      <c r="N22" s="31">
        <v>307</v>
      </c>
      <c r="O22" s="32">
        <v>615</v>
      </c>
      <c r="P22" s="32">
        <v>460</v>
      </c>
      <c r="Q22" s="33">
        <v>328</v>
      </c>
      <c r="R22" s="33">
        <v>327</v>
      </c>
      <c r="S22" s="32">
        <v>42</v>
      </c>
      <c r="T22" s="34">
        <v>0</v>
      </c>
      <c r="U22" s="32">
        <v>0</v>
      </c>
      <c r="V22" s="34">
        <v>1</v>
      </c>
      <c r="W22" s="32">
        <v>0</v>
      </c>
      <c r="X22" s="32">
        <v>0</v>
      </c>
      <c r="Y22" s="7">
        <f t="shared" si="0"/>
        <v>1142</v>
      </c>
      <c r="Z22" s="7">
        <f t="shared" si="1"/>
        <v>844</v>
      </c>
      <c r="AA22" s="12">
        <f t="shared" si="2"/>
        <v>-26.09457092819615</v>
      </c>
      <c r="AB22" s="5">
        <f t="shared" si="3"/>
        <v>-298</v>
      </c>
    </row>
    <row r="23" spans="1:28" ht="12.75">
      <c r="A23" s="6">
        <v>16</v>
      </c>
      <c r="B23" s="17" t="str">
        <f>REPT('[1]M_SUD'!$B$20,1)</f>
        <v>Пустомитівський районний</v>
      </c>
      <c r="C23" s="32">
        <v>370</v>
      </c>
      <c r="D23" s="32">
        <v>141</v>
      </c>
      <c r="E23" s="31">
        <v>313</v>
      </c>
      <c r="F23" s="33">
        <v>77</v>
      </c>
      <c r="G23" s="32">
        <v>131</v>
      </c>
      <c r="H23" s="32">
        <v>89</v>
      </c>
      <c r="I23" s="29">
        <v>77</v>
      </c>
      <c r="J23" s="34">
        <v>60</v>
      </c>
      <c r="K23" s="32">
        <v>952</v>
      </c>
      <c r="L23" s="32">
        <v>764</v>
      </c>
      <c r="M23" s="29">
        <v>1069</v>
      </c>
      <c r="N23" s="31">
        <v>752</v>
      </c>
      <c r="O23" s="32">
        <v>970</v>
      </c>
      <c r="P23" s="32">
        <v>966</v>
      </c>
      <c r="Q23" s="33">
        <v>782</v>
      </c>
      <c r="R23" s="33">
        <v>782</v>
      </c>
      <c r="S23" s="32">
        <v>145</v>
      </c>
      <c r="T23" s="34">
        <v>0</v>
      </c>
      <c r="U23" s="32">
        <v>4</v>
      </c>
      <c r="V23" s="34">
        <v>2</v>
      </c>
      <c r="W23" s="32">
        <v>0</v>
      </c>
      <c r="X23" s="32">
        <v>0</v>
      </c>
      <c r="Y23" s="7">
        <f t="shared" si="0"/>
        <v>2572</v>
      </c>
      <c r="Z23" s="7">
        <f t="shared" si="1"/>
        <v>2243</v>
      </c>
      <c r="AA23" s="12">
        <f t="shared" si="2"/>
        <v>-12.791601866251938</v>
      </c>
      <c r="AB23" s="5">
        <f t="shared" si="3"/>
        <v>-329</v>
      </c>
    </row>
    <row r="24" spans="1:28" ht="12.75">
      <c r="A24" s="6">
        <v>17</v>
      </c>
      <c r="B24" s="17" t="str">
        <f>REPT('[1]M_SUD'!$B$21,1)</f>
        <v>Радехівський районний</v>
      </c>
      <c r="C24" s="32">
        <v>182</v>
      </c>
      <c r="D24" s="32">
        <v>75</v>
      </c>
      <c r="E24" s="31">
        <v>239</v>
      </c>
      <c r="F24" s="33">
        <v>66</v>
      </c>
      <c r="G24" s="32">
        <v>39</v>
      </c>
      <c r="H24" s="32">
        <v>25</v>
      </c>
      <c r="I24" s="29">
        <v>26</v>
      </c>
      <c r="J24" s="34">
        <v>16</v>
      </c>
      <c r="K24" s="32">
        <v>333</v>
      </c>
      <c r="L24" s="32">
        <v>235</v>
      </c>
      <c r="M24" s="29">
        <v>345</v>
      </c>
      <c r="N24" s="31">
        <v>243</v>
      </c>
      <c r="O24" s="32">
        <v>533</v>
      </c>
      <c r="P24" s="32">
        <v>527</v>
      </c>
      <c r="Q24" s="33">
        <v>366</v>
      </c>
      <c r="R24" s="33">
        <v>364</v>
      </c>
      <c r="S24" s="32">
        <v>31</v>
      </c>
      <c r="T24" s="34">
        <v>0</v>
      </c>
      <c r="U24" s="32">
        <v>1</v>
      </c>
      <c r="V24" s="34">
        <v>1</v>
      </c>
      <c r="W24" s="32">
        <v>0</v>
      </c>
      <c r="X24" s="32">
        <v>0</v>
      </c>
      <c r="Y24" s="7">
        <f t="shared" si="0"/>
        <v>1119</v>
      </c>
      <c r="Z24" s="7">
        <f t="shared" si="1"/>
        <v>977</v>
      </c>
      <c r="AA24" s="12">
        <f t="shared" si="2"/>
        <v>-12.689901697944592</v>
      </c>
      <c r="AB24" s="5">
        <f t="shared" si="3"/>
        <v>-142</v>
      </c>
    </row>
    <row r="25" spans="1:28" ht="12.75">
      <c r="A25" s="6">
        <v>18</v>
      </c>
      <c r="B25" s="17" t="str">
        <f>REPT('[1]M_SUD'!$B$22,1)</f>
        <v>Самбірський міськрайонний</v>
      </c>
      <c r="C25" s="32">
        <v>319</v>
      </c>
      <c r="D25" s="32">
        <v>109</v>
      </c>
      <c r="E25" s="31">
        <v>479</v>
      </c>
      <c r="F25" s="33">
        <v>116</v>
      </c>
      <c r="G25" s="32">
        <v>90</v>
      </c>
      <c r="H25" s="32">
        <v>53</v>
      </c>
      <c r="I25" s="29">
        <v>92</v>
      </c>
      <c r="J25" s="34">
        <v>43</v>
      </c>
      <c r="K25" s="32">
        <v>887</v>
      </c>
      <c r="L25" s="32">
        <v>742</v>
      </c>
      <c r="M25" s="29">
        <v>839</v>
      </c>
      <c r="N25" s="31">
        <v>646</v>
      </c>
      <c r="O25" s="32">
        <v>668</v>
      </c>
      <c r="P25" s="32">
        <v>667</v>
      </c>
      <c r="Q25" s="33">
        <v>674</v>
      </c>
      <c r="R25" s="33">
        <v>673</v>
      </c>
      <c r="S25" s="32">
        <v>3</v>
      </c>
      <c r="T25" s="34">
        <v>0</v>
      </c>
      <c r="U25" s="32">
        <v>6</v>
      </c>
      <c r="V25" s="34">
        <v>2</v>
      </c>
      <c r="W25" s="32">
        <v>0</v>
      </c>
      <c r="X25" s="32">
        <v>0</v>
      </c>
      <c r="Y25" s="7">
        <f t="shared" si="0"/>
        <v>1973</v>
      </c>
      <c r="Z25" s="7">
        <f t="shared" si="1"/>
        <v>2086</v>
      </c>
      <c r="AA25" s="12">
        <f t="shared" si="2"/>
        <v>5.727318803852</v>
      </c>
      <c r="AB25" s="5">
        <f t="shared" si="3"/>
        <v>113</v>
      </c>
    </row>
    <row r="26" spans="1:28" ht="12.75">
      <c r="A26" s="6">
        <v>19</v>
      </c>
      <c r="B26" s="17" t="str">
        <f>REPT('[1]M_SUD'!$B$23,1)</f>
        <v>Сихівський районний м.Львова</v>
      </c>
      <c r="C26" s="32">
        <v>1872</v>
      </c>
      <c r="D26" s="32">
        <v>163</v>
      </c>
      <c r="E26" s="31">
        <v>1470</v>
      </c>
      <c r="F26" s="33">
        <v>130</v>
      </c>
      <c r="G26" s="32">
        <v>225</v>
      </c>
      <c r="H26" s="32">
        <v>177</v>
      </c>
      <c r="I26" s="29">
        <v>185</v>
      </c>
      <c r="J26" s="34">
        <v>144</v>
      </c>
      <c r="K26" s="32">
        <v>2921</v>
      </c>
      <c r="L26" s="32">
        <v>2449</v>
      </c>
      <c r="M26" s="29">
        <v>2872</v>
      </c>
      <c r="N26" s="31">
        <v>2283</v>
      </c>
      <c r="O26" s="32">
        <v>1763</v>
      </c>
      <c r="P26" s="32">
        <v>1763</v>
      </c>
      <c r="Q26" s="33">
        <v>1299</v>
      </c>
      <c r="R26" s="33">
        <v>1299</v>
      </c>
      <c r="S26" s="32">
        <v>350</v>
      </c>
      <c r="T26" s="34">
        <v>1</v>
      </c>
      <c r="U26" s="32">
        <v>13</v>
      </c>
      <c r="V26" s="34">
        <v>7</v>
      </c>
      <c r="W26" s="32">
        <v>0</v>
      </c>
      <c r="X26" s="32">
        <v>0</v>
      </c>
      <c r="Y26" s="7">
        <f t="shared" si="0"/>
        <v>7144</v>
      </c>
      <c r="Z26" s="7">
        <f t="shared" si="1"/>
        <v>5834</v>
      </c>
      <c r="AA26" s="12">
        <f t="shared" si="2"/>
        <v>-18.337066069428886</v>
      </c>
      <c r="AB26" s="5">
        <f t="shared" si="3"/>
        <v>-1310</v>
      </c>
    </row>
    <row r="27" spans="1:28" ht="12.75">
      <c r="A27" s="6">
        <v>20</v>
      </c>
      <c r="B27" s="17" t="str">
        <f>REPT('[1]M_SUD'!$B$24,1)</f>
        <v>Сколівський районний</v>
      </c>
      <c r="C27" s="32">
        <v>149</v>
      </c>
      <c r="D27" s="32">
        <v>70</v>
      </c>
      <c r="E27" s="31">
        <v>224</v>
      </c>
      <c r="F27" s="33">
        <v>65</v>
      </c>
      <c r="G27" s="32">
        <v>43</v>
      </c>
      <c r="H27" s="32">
        <v>31</v>
      </c>
      <c r="I27" s="29">
        <v>30</v>
      </c>
      <c r="J27" s="34">
        <v>24</v>
      </c>
      <c r="K27" s="32">
        <v>368</v>
      </c>
      <c r="L27" s="32">
        <v>272</v>
      </c>
      <c r="M27" s="29">
        <v>382</v>
      </c>
      <c r="N27" s="31">
        <v>294</v>
      </c>
      <c r="O27" s="32">
        <v>361</v>
      </c>
      <c r="P27" s="32">
        <v>361</v>
      </c>
      <c r="Q27" s="33">
        <v>349</v>
      </c>
      <c r="R27" s="33">
        <v>347</v>
      </c>
      <c r="S27" s="32">
        <v>59</v>
      </c>
      <c r="T27" s="34">
        <v>0</v>
      </c>
      <c r="U27" s="32">
        <v>41</v>
      </c>
      <c r="V27" s="34">
        <v>5</v>
      </c>
      <c r="W27" s="32">
        <v>0</v>
      </c>
      <c r="X27" s="32">
        <v>0</v>
      </c>
      <c r="Y27" s="7">
        <f t="shared" si="0"/>
        <v>1021</v>
      </c>
      <c r="Z27" s="7">
        <f t="shared" si="1"/>
        <v>990</v>
      </c>
      <c r="AA27" s="12">
        <f t="shared" si="2"/>
        <v>-3.0362389813907953</v>
      </c>
      <c r="AB27" s="5">
        <f t="shared" si="3"/>
        <v>-31</v>
      </c>
    </row>
    <row r="28" spans="1:28" ht="12.75">
      <c r="A28" s="6">
        <v>21</v>
      </c>
      <c r="B28" s="17" t="str">
        <f>REPT('[1]M_SUD'!$B$25,1)</f>
        <v>Сокальський районний</v>
      </c>
      <c r="C28" s="32">
        <v>262</v>
      </c>
      <c r="D28" s="32">
        <v>82</v>
      </c>
      <c r="E28" s="31">
        <v>338</v>
      </c>
      <c r="F28" s="33">
        <v>106</v>
      </c>
      <c r="G28" s="32">
        <v>102</v>
      </c>
      <c r="H28" s="32">
        <v>77</v>
      </c>
      <c r="I28" s="29">
        <v>75</v>
      </c>
      <c r="J28" s="34">
        <v>54</v>
      </c>
      <c r="K28" s="32">
        <v>758</v>
      </c>
      <c r="L28" s="32">
        <v>639</v>
      </c>
      <c r="M28" s="29">
        <v>909</v>
      </c>
      <c r="N28" s="31">
        <v>737</v>
      </c>
      <c r="O28" s="32">
        <v>505</v>
      </c>
      <c r="P28" s="32">
        <v>503</v>
      </c>
      <c r="Q28" s="33">
        <v>467</v>
      </c>
      <c r="R28" s="33">
        <v>458</v>
      </c>
      <c r="S28" s="32">
        <v>221</v>
      </c>
      <c r="T28" s="34">
        <v>1</v>
      </c>
      <c r="U28" s="32">
        <v>4</v>
      </c>
      <c r="V28" s="34">
        <v>5</v>
      </c>
      <c r="W28" s="32">
        <v>0</v>
      </c>
      <c r="X28" s="32">
        <v>0</v>
      </c>
      <c r="Y28" s="7">
        <f t="shared" si="0"/>
        <v>1852</v>
      </c>
      <c r="Z28" s="7">
        <f t="shared" si="1"/>
        <v>1795</v>
      </c>
      <c r="AA28" s="12">
        <f t="shared" si="2"/>
        <v>-3.077753779697616</v>
      </c>
      <c r="AB28" s="5">
        <f t="shared" si="3"/>
        <v>-57</v>
      </c>
    </row>
    <row r="29" spans="1:28" ht="12.75">
      <c r="A29" s="6">
        <v>22</v>
      </c>
      <c r="B29" s="17" t="str">
        <f>REPT('[1]M_SUD'!$B$26,1)</f>
        <v>Старосамбірський районний</v>
      </c>
      <c r="C29" s="32">
        <v>168</v>
      </c>
      <c r="D29" s="32">
        <v>65</v>
      </c>
      <c r="E29" s="31">
        <v>201</v>
      </c>
      <c r="F29" s="33">
        <v>68</v>
      </c>
      <c r="G29" s="32">
        <v>45</v>
      </c>
      <c r="H29" s="32">
        <v>44</v>
      </c>
      <c r="I29" s="29">
        <v>25</v>
      </c>
      <c r="J29" s="34">
        <v>18</v>
      </c>
      <c r="K29" s="32">
        <v>287</v>
      </c>
      <c r="L29" s="32">
        <v>263</v>
      </c>
      <c r="M29" s="29">
        <v>298</v>
      </c>
      <c r="N29" s="31">
        <v>238</v>
      </c>
      <c r="O29" s="32">
        <v>478</v>
      </c>
      <c r="P29" s="32">
        <v>477</v>
      </c>
      <c r="Q29" s="33">
        <v>493</v>
      </c>
      <c r="R29" s="33">
        <v>491</v>
      </c>
      <c r="S29" s="32">
        <v>81</v>
      </c>
      <c r="T29" s="34">
        <v>0</v>
      </c>
      <c r="U29" s="32">
        <v>0</v>
      </c>
      <c r="V29" s="34">
        <v>0</v>
      </c>
      <c r="W29" s="32">
        <v>0</v>
      </c>
      <c r="X29" s="32">
        <v>0</v>
      </c>
      <c r="Y29" s="7">
        <f t="shared" si="0"/>
        <v>1059</v>
      </c>
      <c r="Z29" s="7">
        <f t="shared" si="1"/>
        <v>1017</v>
      </c>
      <c r="AA29" s="12">
        <f t="shared" si="2"/>
        <v>-3.9660056657223777</v>
      </c>
      <c r="AB29" s="5">
        <f t="shared" si="3"/>
        <v>-42</v>
      </c>
    </row>
    <row r="30" spans="1:28" ht="12.75">
      <c r="A30" s="6">
        <v>23</v>
      </c>
      <c r="B30" s="17" t="str">
        <f>REPT('[1]M_SUD'!$B$27,1)</f>
        <v>Стрийський міськрайонний</v>
      </c>
      <c r="C30" s="32">
        <v>499</v>
      </c>
      <c r="D30" s="32">
        <v>162</v>
      </c>
      <c r="E30" s="31">
        <v>467</v>
      </c>
      <c r="F30" s="33">
        <v>145</v>
      </c>
      <c r="G30" s="32">
        <v>101</v>
      </c>
      <c r="H30" s="32">
        <v>79</v>
      </c>
      <c r="I30" s="29">
        <v>245</v>
      </c>
      <c r="J30" s="34">
        <v>71</v>
      </c>
      <c r="K30" s="32">
        <v>1639</v>
      </c>
      <c r="L30" s="32">
        <v>1301</v>
      </c>
      <c r="M30" s="29">
        <v>1798</v>
      </c>
      <c r="N30" s="31">
        <v>1400</v>
      </c>
      <c r="O30" s="32">
        <v>1292</v>
      </c>
      <c r="P30" s="32">
        <v>1277</v>
      </c>
      <c r="Q30" s="33">
        <v>944</v>
      </c>
      <c r="R30" s="33">
        <v>930</v>
      </c>
      <c r="S30" s="32">
        <v>484</v>
      </c>
      <c r="T30" s="34">
        <v>2</v>
      </c>
      <c r="U30" s="32">
        <v>11</v>
      </c>
      <c r="V30" s="34">
        <v>8</v>
      </c>
      <c r="W30" s="32">
        <v>0</v>
      </c>
      <c r="X30" s="32">
        <v>0</v>
      </c>
      <c r="Y30" s="7">
        <f t="shared" si="0"/>
        <v>4026</v>
      </c>
      <c r="Z30" s="7">
        <f t="shared" si="1"/>
        <v>3464</v>
      </c>
      <c r="AA30" s="12">
        <f t="shared" si="2"/>
        <v>-13.959264778936912</v>
      </c>
      <c r="AB30" s="5">
        <f t="shared" si="3"/>
        <v>-562</v>
      </c>
    </row>
    <row r="31" spans="1:28" ht="12.75">
      <c r="A31" s="6">
        <v>24</v>
      </c>
      <c r="B31" s="17" t="str">
        <f>REPT('[1]M_SUD'!$B$28,1)</f>
        <v>Трускавецький міський</v>
      </c>
      <c r="C31" s="32">
        <v>118</v>
      </c>
      <c r="D31" s="32">
        <v>47</v>
      </c>
      <c r="E31" s="31">
        <v>165</v>
      </c>
      <c r="F31" s="33">
        <v>45</v>
      </c>
      <c r="G31" s="32">
        <v>203</v>
      </c>
      <c r="H31" s="32">
        <v>124</v>
      </c>
      <c r="I31" s="29">
        <v>34</v>
      </c>
      <c r="J31" s="34">
        <v>19</v>
      </c>
      <c r="K31" s="32">
        <v>239</v>
      </c>
      <c r="L31" s="32">
        <v>197</v>
      </c>
      <c r="M31" s="29">
        <v>417</v>
      </c>
      <c r="N31" s="31">
        <v>320</v>
      </c>
      <c r="O31" s="32">
        <v>386</v>
      </c>
      <c r="P31" s="32">
        <v>386</v>
      </c>
      <c r="Q31" s="33">
        <v>365</v>
      </c>
      <c r="R31" s="33">
        <v>363</v>
      </c>
      <c r="S31" s="32">
        <v>377</v>
      </c>
      <c r="T31" s="34">
        <v>6</v>
      </c>
      <c r="U31" s="32">
        <v>3</v>
      </c>
      <c r="V31" s="34">
        <v>4</v>
      </c>
      <c r="W31" s="32">
        <v>0</v>
      </c>
      <c r="X31" s="32">
        <v>0</v>
      </c>
      <c r="Y31" s="7">
        <f t="shared" si="0"/>
        <v>1326</v>
      </c>
      <c r="Z31" s="7">
        <f t="shared" si="1"/>
        <v>991</v>
      </c>
      <c r="AA31" s="12">
        <f t="shared" si="2"/>
        <v>-25.263951734539972</v>
      </c>
      <c r="AB31" s="5">
        <f t="shared" si="3"/>
        <v>-335</v>
      </c>
    </row>
    <row r="32" spans="1:28" ht="12.75">
      <c r="A32" s="6">
        <v>25</v>
      </c>
      <c r="B32" s="17" t="str">
        <f>REPT('[1]M_SUD'!$B$29,1)</f>
        <v>Турківський районний</v>
      </c>
      <c r="C32" s="32">
        <v>129</v>
      </c>
      <c r="D32" s="32">
        <v>66</v>
      </c>
      <c r="E32" s="31">
        <v>180</v>
      </c>
      <c r="F32" s="33">
        <v>46</v>
      </c>
      <c r="G32" s="32">
        <v>22</v>
      </c>
      <c r="H32" s="32">
        <v>15</v>
      </c>
      <c r="I32" s="29">
        <v>27</v>
      </c>
      <c r="J32" s="34">
        <v>10</v>
      </c>
      <c r="K32" s="32">
        <v>232</v>
      </c>
      <c r="L32" s="32">
        <v>133</v>
      </c>
      <c r="M32" s="29">
        <v>238</v>
      </c>
      <c r="N32" s="31">
        <v>163</v>
      </c>
      <c r="O32" s="32">
        <v>336</v>
      </c>
      <c r="P32" s="32">
        <v>332</v>
      </c>
      <c r="Q32" s="33">
        <v>392</v>
      </c>
      <c r="R32" s="33">
        <v>387</v>
      </c>
      <c r="S32" s="32">
        <v>35</v>
      </c>
      <c r="T32" s="34">
        <v>0</v>
      </c>
      <c r="U32" s="32">
        <v>0</v>
      </c>
      <c r="V32" s="34">
        <v>0</v>
      </c>
      <c r="W32" s="32">
        <v>0</v>
      </c>
      <c r="X32" s="32">
        <v>0</v>
      </c>
      <c r="Y32" s="7">
        <f t="shared" si="0"/>
        <v>754</v>
      </c>
      <c r="Z32" s="7">
        <f t="shared" si="1"/>
        <v>837</v>
      </c>
      <c r="AA32" s="12">
        <f t="shared" si="2"/>
        <v>11.007957559681685</v>
      </c>
      <c r="AB32" s="5">
        <f t="shared" si="3"/>
        <v>83</v>
      </c>
    </row>
    <row r="33" spans="1:28" ht="12.75">
      <c r="A33" s="6">
        <v>26</v>
      </c>
      <c r="B33" s="17" t="str">
        <f>REPT('[1]M_SUD'!$B$30,1)</f>
        <v>Франківський районний м.Львова</v>
      </c>
      <c r="C33" s="32">
        <v>817</v>
      </c>
      <c r="D33" s="32">
        <v>315</v>
      </c>
      <c r="E33" s="31">
        <v>1269</v>
      </c>
      <c r="F33" s="33">
        <v>223</v>
      </c>
      <c r="G33" s="32">
        <v>175</v>
      </c>
      <c r="H33" s="32">
        <v>424</v>
      </c>
      <c r="I33" s="29">
        <v>155</v>
      </c>
      <c r="J33" s="34">
        <v>116</v>
      </c>
      <c r="K33" s="32">
        <v>2467</v>
      </c>
      <c r="L33" s="32">
        <v>2128</v>
      </c>
      <c r="M33" s="29">
        <v>2659</v>
      </c>
      <c r="N33" s="31">
        <v>1758</v>
      </c>
      <c r="O33" s="32">
        <v>1906</v>
      </c>
      <c r="P33" s="32">
        <v>1903</v>
      </c>
      <c r="Q33" s="33">
        <v>2281</v>
      </c>
      <c r="R33" s="33">
        <v>2281</v>
      </c>
      <c r="S33" s="32">
        <v>59</v>
      </c>
      <c r="T33" s="34">
        <v>0</v>
      </c>
      <c r="U33" s="32">
        <v>13</v>
      </c>
      <c r="V33" s="34">
        <v>11</v>
      </c>
      <c r="W33" s="32">
        <v>0</v>
      </c>
      <c r="X33" s="32">
        <v>0</v>
      </c>
      <c r="Y33" s="7">
        <f t="shared" si="0"/>
        <v>5437</v>
      </c>
      <c r="Z33" s="7">
        <f t="shared" si="1"/>
        <v>6375</v>
      </c>
      <c r="AA33" s="12">
        <f t="shared" si="2"/>
        <v>17.252161118263757</v>
      </c>
      <c r="AB33" s="5">
        <f t="shared" si="3"/>
        <v>938</v>
      </c>
    </row>
    <row r="34" spans="1:28" ht="12.75">
      <c r="A34" s="6">
        <v>27</v>
      </c>
      <c r="B34" s="17" t="str">
        <f>REPT('[1]M_SUD'!$B$31,1)</f>
        <v>Червоноградський міський</v>
      </c>
      <c r="C34" s="32">
        <v>593</v>
      </c>
      <c r="D34" s="32">
        <v>171</v>
      </c>
      <c r="E34" s="31">
        <v>858</v>
      </c>
      <c r="F34" s="33">
        <v>136</v>
      </c>
      <c r="G34" s="32">
        <v>99</v>
      </c>
      <c r="H34" s="32">
        <v>71</v>
      </c>
      <c r="I34" s="29">
        <v>90</v>
      </c>
      <c r="J34" s="34">
        <v>75</v>
      </c>
      <c r="K34" s="32">
        <v>1359</v>
      </c>
      <c r="L34" s="32">
        <v>906</v>
      </c>
      <c r="M34" s="29">
        <v>1666</v>
      </c>
      <c r="N34" s="31">
        <v>1300</v>
      </c>
      <c r="O34" s="32">
        <v>789</v>
      </c>
      <c r="P34" s="32">
        <v>785</v>
      </c>
      <c r="Q34" s="33">
        <v>642</v>
      </c>
      <c r="R34" s="33">
        <v>641</v>
      </c>
      <c r="S34" s="32">
        <v>298</v>
      </c>
      <c r="T34" s="34">
        <v>0</v>
      </c>
      <c r="U34" s="32">
        <v>18</v>
      </c>
      <c r="V34" s="34">
        <v>1</v>
      </c>
      <c r="W34" s="32">
        <v>0</v>
      </c>
      <c r="X34" s="32">
        <v>0</v>
      </c>
      <c r="Y34" s="7">
        <f t="shared" si="0"/>
        <v>3156</v>
      </c>
      <c r="Z34" s="7">
        <f t="shared" si="1"/>
        <v>3257</v>
      </c>
      <c r="AA34" s="12">
        <f t="shared" si="2"/>
        <v>3.2002534854245823</v>
      </c>
      <c r="AB34" s="5">
        <f t="shared" si="3"/>
        <v>101</v>
      </c>
    </row>
    <row r="35" spans="1:28" ht="12.75">
      <c r="A35" s="6">
        <v>28</v>
      </c>
      <c r="B35" s="17" t="str">
        <f>REPT('[1]M_SUD'!$B$32,1)</f>
        <v>Шевченківський районний м.Львова</v>
      </c>
      <c r="C35" s="32">
        <v>1406</v>
      </c>
      <c r="D35" s="32">
        <v>190</v>
      </c>
      <c r="E35" s="31">
        <v>1284</v>
      </c>
      <c r="F35" s="33">
        <v>190</v>
      </c>
      <c r="G35" s="32">
        <v>256</v>
      </c>
      <c r="H35" s="32">
        <v>235</v>
      </c>
      <c r="I35" s="29">
        <v>125</v>
      </c>
      <c r="J35" s="34">
        <v>127</v>
      </c>
      <c r="K35" s="32">
        <v>2076</v>
      </c>
      <c r="L35" s="32">
        <v>1621</v>
      </c>
      <c r="M35" s="29">
        <v>2188</v>
      </c>
      <c r="N35" s="31">
        <v>1702</v>
      </c>
      <c r="O35" s="32">
        <v>1311</v>
      </c>
      <c r="P35" s="32">
        <v>1311</v>
      </c>
      <c r="Q35" s="33">
        <v>1205</v>
      </c>
      <c r="R35" s="33">
        <v>1205</v>
      </c>
      <c r="S35" s="32">
        <v>240</v>
      </c>
      <c r="T35" s="34">
        <v>2</v>
      </c>
      <c r="U35" s="32">
        <v>9</v>
      </c>
      <c r="V35" s="34">
        <v>32</v>
      </c>
      <c r="W35" s="32">
        <v>0</v>
      </c>
      <c r="X35" s="32">
        <v>0</v>
      </c>
      <c r="Y35" s="7">
        <f t="shared" si="0"/>
        <v>5298</v>
      </c>
      <c r="Z35" s="7">
        <f t="shared" si="1"/>
        <v>4836</v>
      </c>
      <c r="AA35" s="12">
        <f t="shared" si="2"/>
        <v>-8.720271800679498</v>
      </c>
      <c r="AB35" s="5">
        <f t="shared" si="3"/>
        <v>-462</v>
      </c>
    </row>
    <row r="36" spans="1:28" ht="12.75">
      <c r="A36" s="6">
        <v>29</v>
      </c>
      <c r="B36" s="17" t="str">
        <f>REPT('[1]M_SUD'!$B$33,1)</f>
        <v>Яворівський районний</v>
      </c>
      <c r="C36" s="32">
        <v>374</v>
      </c>
      <c r="D36" s="32">
        <v>119</v>
      </c>
      <c r="E36" s="31">
        <v>567</v>
      </c>
      <c r="F36" s="33">
        <v>109</v>
      </c>
      <c r="G36" s="32">
        <v>172</v>
      </c>
      <c r="H36" s="32">
        <v>119</v>
      </c>
      <c r="I36" s="29">
        <v>107</v>
      </c>
      <c r="J36" s="34">
        <v>60</v>
      </c>
      <c r="K36" s="32">
        <v>1482</v>
      </c>
      <c r="L36" s="32">
        <v>1017</v>
      </c>
      <c r="M36" s="29">
        <v>983</v>
      </c>
      <c r="N36" s="31">
        <v>648</v>
      </c>
      <c r="O36" s="32">
        <v>951</v>
      </c>
      <c r="P36" s="32">
        <v>945</v>
      </c>
      <c r="Q36" s="33">
        <v>648</v>
      </c>
      <c r="R36" s="33">
        <v>640</v>
      </c>
      <c r="S36" s="32">
        <v>262</v>
      </c>
      <c r="T36" s="34">
        <v>0</v>
      </c>
      <c r="U36" s="32">
        <v>2</v>
      </c>
      <c r="V36" s="34">
        <v>1</v>
      </c>
      <c r="W36" s="32">
        <v>0</v>
      </c>
      <c r="X36" s="32">
        <v>0</v>
      </c>
      <c r="Y36" s="7">
        <f t="shared" si="0"/>
        <v>3243</v>
      </c>
      <c r="Z36" s="7">
        <f t="shared" si="1"/>
        <v>2306</v>
      </c>
      <c r="AA36" s="12">
        <f t="shared" si="2"/>
        <v>-28.893000308356463</v>
      </c>
      <c r="AB36" s="5">
        <f t="shared" si="3"/>
        <v>-937</v>
      </c>
    </row>
    <row r="37" spans="1:28" ht="12.75">
      <c r="A37" s="13"/>
      <c r="B37" s="13" t="s">
        <v>12</v>
      </c>
      <c r="C37" s="35">
        <f>SUM(C8:C36)</f>
        <v>13164</v>
      </c>
      <c r="D37" s="35">
        <f>SUM(D8:D36)</f>
        <v>3447</v>
      </c>
      <c r="E37" s="50">
        <f>SUM(E8:E36)</f>
        <v>17121</v>
      </c>
      <c r="F37" s="50">
        <f>SUM(F8:F36)</f>
        <v>3058</v>
      </c>
      <c r="G37" s="35">
        <f>SUM(G8:G36)</f>
        <v>4233</v>
      </c>
      <c r="H37" s="35">
        <f>SUM(H8:H36)</f>
        <v>4368</v>
      </c>
      <c r="I37" s="51">
        <f>SUM(I8:I36)</f>
        <v>2372</v>
      </c>
      <c r="J37" s="52">
        <f>SUM(J8:J36)</f>
        <v>1728</v>
      </c>
      <c r="K37" s="35">
        <f>SUM(K8:K36)</f>
        <v>29758</v>
      </c>
      <c r="L37" s="35">
        <f>SUM(L8:L36)</f>
        <v>22904</v>
      </c>
      <c r="M37" s="35">
        <f>SUM(M8:M36)</f>
        <v>29898</v>
      </c>
      <c r="N37" s="35">
        <f>SUM(N8:N36)</f>
        <v>22297</v>
      </c>
      <c r="O37" s="35">
        <f>SUM(O8:O36)</f>
        <v>23065</v>
      </c>
      <c r="P37" s="35">
        <f>SUM(P8:P36)</f>
        <v>22812</v>
      </c>
      <c r="Q37" s="35">
        <f>SUM(Q8:Q36)</f>
        <v>21085</v>
      </c>
      <c r="R37" s="35">
        <f>SUM(R8:R36)</f>
        <v>20954</v>
      </c>
      <c r="S37" s="35">
        <f>SUM(S8:S36)</f>
        <v>3714</v>
      </c>
      <c r="T37" s="52">
        <v>17</v>
      </c>
      <c r="U37" s="35">
        <f>SUM(U8:U36)</f>
        <v>211</v>
      </c>
      <c r="V37" s="52">
        <v>117</v>
      </c>
      <c r="W37" s="35">
        <f>SUM(W8:W36)</f>
        <v>0</v>
      </c>
      <c r="X37" s="35">
        <f>SUM(X8:X36)</f>
        <v>0</v>
      </c>
      <c r="Y37" s="14">
        <f t="shared" si="0"/>
        <v>74145</v>
      </c>
      <c r="Z37" s="14">
        <f t="shared" si="1"/>
        <v>70610</v>
      </c>
      <c r="AA37" s="12">
        <f t="shared" si="2"/>
        <v>-4.7676849416683496</v>
      </c>
      <c r="AB37" s="5">
        <f t="shared" si="3"/>
        <v>-3535</v>
      </c>
    </row>
  </sheetData>
  <sheetProtection/>
  <mergeCells count="28">
    <mergeCell ref="Y5:Y6"/>
    <mergeCell ref="Z5:Z6"/>
    <mergeCell ref="AA5:AA6"/>
    <mergeCell ref="C2:N2"/>
    <mergeCell ref="S5:S6"/>
    <mergeCell ref="T5:T6"/>
    <mergeCell ref="U5:U6"/>
    <mergeCell ref="V5:V6"/>
    <mergeCell ref="W5:W6"/>
    <mergeCell ref="X5:X6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4:T4"/>
    <mergeCell ref="U4:V4"/>
    <mergeCell ref="A4:A6"/>
    <mergeCell ref="B4:B6"/>
    <mergeCell ref="C4:F4"/>
    <mergeCell ref="G4:J4"/>
    <mergeCell ref="K4:N4"/>
    <mergeCell ref="O4:R4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Stat</cp:lastModifiedBy>
  <cp:lastPrinted>2013-08-15T09:28:19Z</cp:lastPrinted>
  <dcterms:created xsi:type="dcterms:W3CDTF">2011-09-22T13:30:48Z</dcterms:created>
  <dcterms:modified xsi:type="dcterms:W3CDTF">2013-08-15T09:29:05Z</dcterms:modified>
  <cp:category/>
  <cp:version/>
  <cp:contentType/>
  <cp:contentStatus/>
</cp:coreProperties>
</file>